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embridgeparishcouncil.sharepoint.com/sites/OfficeTeam/Shared Documents/General/Data/02. COUNCIL MEETINGS &amp; PROJECTS/MEETINGS &amp; COMMITTEES/ENVIRONMENT &amp; NEIGHBOURHOOD COMMITTEE/11th June 2024/"/>
    </mc:Choice>
  </mc:AlternateContent>
  <xr:revisionPtr revIDLastSave="0" documentId="8_{047BBB82-DADA-4075-8951-14F79BFF8C65}" xr6:coauthVersionLast="47" xr6:coauthVersionMax="47" xr10:uidLastSave="{00000000-0000-0000-0000-000000000000}"/>
  <bookViews>
    <workbookView xWindow="-120" yWindow="-120" windowWidth="29040" windowHeight="15840" xr2:uid="{F3E2ED5F-EAD7-4C66-B881-929AEF2710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1" i="1" l="1"/>
  <c r="E31" i="1" s="1"/>
  <c r="D30" i="1"/>
  <c r="E30" i="1" s="1"/>
  <c r="F30" i="1" l="1"/>
  <c r="E29" i="1"/>
  <c r="F29" i="1" s="1"/>
  <c r="D28" i="1"/>
  <c r="E27" i="1"/>
  <c r="F27" i="1" s="1"/>
  <c r="E26" i="1"/>
  <c r="F26" i="1" s="1"/>
  <c r="E25" i="1"/>
  <c r="F25" i="1" s="1"/>
  <c r="D24" i="1"/>
  <c r="E24" i="1" s="1"/>
  <c r="D5" i="1"/>
  <c r="E5" i="1" s="1"/>
  <c r="E28" i="1" l="1"/>
  <c r="F28" i="1" s="1"/>
  <c r="E9" i="1"/>
  <c r="F9" i="1" s="1"/>
  <c r="F10" i="1"/>
  <c r="F11" i="1"/>
  <c r="F12" i="1"/>
  <c r="F8" i="1"/>
  <c r="D7" i="1"/>
  <c r="F6" i="1"/>
  <c r="F5" i="1"/>
  <c r="F7" i="1" l="1"/>
  <c r="F33" i="1" s="1"/>
  <c r="D23" i="1"/>
  <c r="D33" i="1" s="1"/>
  <c r="D37" i="1" s="1"/>
  <c r="E23" i="1" l="1"/>
  <c r="E33" i="1" s="1"/>
</calcChain>
</file>

<file path=xl/sharedStrings.xml><?xml version="1.0" encoding="utf-8"?>
<sst xmlns="http://schemas.openxmlformats.org/spreadsheetml/2006/main" count="127" uniqueCount="74">
  <si>
    <t>Resilience Budget</t>
  </si>
  <si>
    <t>Item no</t>
  </si>
  <si>
    <t>Supplier</t>
  </si>
  <si>
    <t>Details</t>
  </si>
  <si>
    <t>Cost</t>
  </si>
  <si>
    <t>VAT</t>
  </si>
  <si>
    <t>Total</t>
  </si>
  <si>
    <t>Payment:</t>
  </si>
  <si>
    <t>By Invoice</t>
  </si>
  <si>
    <t>Order Placed:</t>
  </si>
  <si>
    <t>Thurs 17th Nov</t>
  </si>
  <si>
    <t>Order Ref:</t>
  </si>
  <si>
    <t>WK00312660</t>
  </si>
  <si>
    <t>Seton UK</t>
  </si>
  <si>
    <t>Toolstation</t>
  </si>
  <si>
    <t>Wessex LED Twin Tripod Work Light</t>
  </si>
  <si>
    <t>XWW171628234</t>
  </si>
  <si>
    <t>Debit Card</t>
  </si>
  <si>
    <t>Safetec</t>
  </si>
  <si>
    <t>Start Saftey UK</t>
  </si>
  <si>
    <t>Portwest AP62 Grip Gloves x 10</t>
  </si>
  <si>
    <t>JSP Maxilite Hazard warning light + brackets + batteries x 6</t>
  </si>
  <si>
    <t>National Heater Shops</t>
  </si>
  <si>
    <t>Elite Water Pump</t>
  </si>
  <si>
    <t>6811NHS</t>
  </si>
  <si>
    <t>SGI Industries</t>
  </si>
  <si>
    <t>Aquasacs</t>
  </si>
  <si>
    <t>Delivery:</t>
  </si>
  <si>
    <t>Yes</t>
  </si>
  <si>
    <t>Invoiced 17th Nov</t>
  </si>
  <si>
    <t>1 floodscreen, 2 x barrier</t>
  </si>
  <si>
    <t>Wed 30th Nov</t>
  </si>
  <si>
    <t>PPE plus Portwest Hi viz Rainsuit</t>
  </si>
  <si>
    <t>Remaining Grant</t>
  </si>
  <si>
    <t>Delivery charge</t>
  </si>
  <si>
    <t>paid 02/12</t>
  </si>
  <si>
    <t>Bacs</t>
  </si>
  <si>
    <t>Total Resilence Grant from SSEN</t>
  </si>
  <si>
    <t>Graphics for Van</t>
  </si>
  <si>
    <t>Sign and Print Graphix</t>
  </si>
  <si>
    <t>2nd May 2023</t>
  </si>
  <si>
    <t>Cones and signs</t>
  </si>
  <si>
    <t>WEB0022619</t>
  </si>
  <si>
    <t>Masterplug Extension Lead 15m</t>
  </si>
  <si>
    <t>Lay Flat Hose 10m</t>
  </si>
  <si>
    <t>Bulldog Shovel x 2</t>
  </si>
  <si>
    <t>10th Oct 2023</t>
  </si>
  <si>
    <t>18th Sept 2023</t>
  </si>
  <si>
    <t>25th Aug 2023</t>
  </si>
  <si>
    <t>4 way splitter 110v</t>
  </si>
  <si>
    <t>Squeegee broom x 2</t>
  </si>
  <si>
    <t>Stiff broom x 1</t>
  </si>
  <si>
    <t>30th Oct 2023</t>
  </si>
  <si>
    <t>XWW479681783</t>
  </si>
  <si>
    <t>XWW479673112</t>
  </si>
  <si>
    <t>Lay flat kit x 2</t>
  </si>
  <si>
    <t>Torch x 8</t>
  </si>
  <si>
    <t>Amazon</t>
  </si>
  <si>
    <t>Motorola PMR 446 x 8</t>
  </si>
  <si>
    <t>EVAQ8</t>
  </si>
  <si>
    <t>Emergency Grab Bag</t>
  </si>
  <si>
    <t>Screwfix</t>
  </si>
  <si>
    <t>Gravitas Hydrosnkae x 2</t>
  </si>
  <si>
    <t>25th Mar 2024</t>
  </si>
  <si>
    <t>Emergency Grab Bag x 5</t>
  </si>
  <si>
    <t>2nd April 2024</t>
  </si>
  <si>
    <t>Gravitas Hydrosnkae x 18</t>
  </si>
  <si>
    <t xml:space="preserve">Simply Safety </t>
  </si>
  <si>
    <t>Rechargeable LED work light x 2</t>
  </si>
  <si>
    <t>Debitcard</t>
  </si>
  <si>
    <t>Account</t>
  </si>
  <si>
    <t>Nightsearcher Limited</t>
  </si>
  <si>
    <t>Magnets and tripod</t>
  </si>
  <si>
    <t>9th April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</si>
</sst>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0" fillId="0" borderId="0" xfId="0" applyNumberFormat="1"/>
    <xf numFmtId="0" fontId="1" fillId="0" borderId="0" xfId="0" applyFont="1"/>
    <xf numFmtId="164" fontId="0" fillId="0" borderId="1" xfId="0" applyNumberFormat="1" applyBorder="1"/>
    <xf numFmtId="0" fontId="0" fillId="0" borderId="7" xfId="0" applyBorder="1"/>
    <xf numFmtId="164" fontId="0" fillId="0" borderId="7" xfId="0" applyNumberFormat="1" applyBorder="1"/>
    <xf numFmtId="0" fontId="0" fillId="0" borderId="8" xfId="0" applyBorder="1"/>
    <xf numFmtId="0" fontId="0" fillId="0" borderId="9" xfId="0" applyBorder="1"/>
    <xf numFmtId="14" fontId="0" fillId="0" borderId="0" xfId="0" applyNumberFormat="1"/>
    <xf numFmtId="0" fontId="0" fillId="0" borderId="10" xfId="0" applyBorder="1"/>
    <xf numFmtId="0" fontId="0" fillId="0" borderId="11" xfId="0" applyBorder="1"/>
    <xf numFmtId="164" fontId="0" fillId="0" borderId="11" xfId="0" applyNumberFormat="1" applyBorder="1"/>
    <xf numFmtId="0" fontId="0" fillId="0" borderId="12" xfId="0" applyBorder="1"/>
    <xf numFmtId="164" fontId="2" fillId="0" borderId="3" xfId="0" applyNumberFormat="1" applyFont="1" applyBorder="1"/>
    <xf numFmtId="164" fontId="2" fillId="0" borderId="9" xfId="0" applyNumberFormat="1" applyFont="1" applyBorder="1"/>
    <xf numFmtId="164" fontId="0" fillId="0" borderId="12" xfId="0" applyNumberFormat="1" applyBorder="1"/>
    <xf numFmtId="0" fontId="0" fillId="0" borderId="13" xfId="0" applyBorder="1"/>
    <xf numFmtId="0" fontId="0" fillId="0" borderId="14" xfId="0" applyBorder="1"/>
    <xf numFmtId="164" fontId="0" fillId="0" borderId="14" xfId="0" applyNumberFormat="1" applyBorder="1"/>
    <xf numFmtId="164" fontId="2" fillId="0" borderId="15" xfId="0" applyNumberFormat="1" applyFont="1" applyBorder="1"/>
    <xf numFmtId="164" fontId="2" fillId="0" borderId="12" xfId="0" applyNumberFormat="1" applyFont="1" applyBorder="1"/>
    <xf numFmtId="164" fontId="0" fillId="0" borderId="5" xfId="0" applyNumberFormat="1" applyBorder="1"/>
    <xf numFmtId="164" fontId="2" fillId="0" borderId="6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87BAA-CD63-45DE-A84A-708E93AC90F6}">
  <sheetPr>
    <pageSetUpPr fitToPage="1"/>
  </sheetPr>
  <dimension ref="A1:J37"/>
  <sheetViews>
    <sheetView showGridLines="0" tabSelected="1" workbookViewId="0">
      <selection activeCell="J32" sqref="J32"/>
    </sheetView>
  </sheetViews>
  <sheetFormatPr defaultRowHeight="15" x14ac:dyDescent="0.25"/>
  <cols>
    <col min="2" max="2" width="21" bestFit="1" customWidth="1"/>
    <col min="3" max="3" width="49.140625" bestFit="1" customWidth="1"/>
    <col min="4" max="4" width="10" bestFit="1" customWidth="1"/>
    <col min="7" max="7" width="19.85546875" customWidth="1"/>
    <col min="8" max="8" width="14.7109375" customWidth="1"/>
    <col min="9" max="9" width="16.7109375" customWidth="1"/>
    <col min="10" max="10" width="10.28515625" bestFit="1" customWidth="1"/>
  </cols>
  <sheetData>
    <row r="1" spans="1:10" ht="18.75" x14ac:dyDescent="0.3">
      <c r="A1" s="7" t="s">
        <v>0</v>
      </c>
    </row>
    <row r="4" spans="1:10" x14ac:dyDescent="0.25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5" t="s">
        <v>6</v>
      </c>
      <c r="G4" s="4" t="s">
        <v>9</v>
      </c>
      <c r="H4" s="4" t="s">
        <v>11</v>
      </c>
      <c r="I4" s="4" t="s">
        <v>27</v>
      </c>
      <c r="J4" s="5" t="s">
        <v>7</v>
      </c>
    </row>
    <row r="5" spans="1:10" x14ac:dyDescent="0.25">
      <c r="A5" s="1">
        <v>1</v>
      </c>
      <c r="B5" t="s">
        <v>13</v>
      </c>
      <c r="C5" t="s">
        <v>30</v>
      </c>
      <c r="D5" s="6">
        <f>84.32+31.6</f>
        <v>115.91999999999999</v>
      </c>
      <c r="E5" s="6">
        <f>D5*0.2</f>
        <v>23.183999999999997</v>
      </c>
      <c r="F5" s="18">
        <f>D5+E5</f>
        <v>139.10399999999998</v>
      </c>
      <c r="G5" t="s">
        <v>31</v>
      </c>
      <c r="H5" t="s">
        <v>12</v>
      </c>
      <c r="I5" t="s">
        <v>28</v>
      </c>
      <c r="J5" s="2" t="s">
        <v>8</v>
      </c>
    </row>
    <row r="6" spans="1:10" x14ac:dyDescent="0.25">
      <c r="A6" s="1">
        <v>2</v>
      </c>
      <c r="B6" t="s">
        <v>14</v>
      </c>
      <c r="C6" t="s">
        <v>15</v>
      </c>
      <c r="D6" s="6">
        <v>38.729999999999997</v>
      </c>
      <c r="E6" s="6">
        <v>7.75</v>
      </c>
      <c r="F6" s="18">
        <f>D6+E6</f>
        <v>46.48</v>
      </c>
      <c r="G6" t="s">
        <v>10</v>
      </c>
      <c r="H6" t="s">
        <v>16</v>
      </c>
      <c r="I6" t="s">
        <v>28</v>
      </c>
      <c r="J6" s="2" t="s">
        <v>17</v>
      </c>
    </row>
    <row r="7" spans="1:10" x14ac:dyDescent="0.25">
      <c r="A7" s="1">
        <v>3</v>
      </c>
      <c r="B7" t="s">
        <v>18</v>
      </c>
      <c r="C7" t="s">
        <v>20</v>
      </c>
      <c r="D7" s="6">
        <f>26.9+4.95</f>
        <v>31.849999999999998</v>
      </c>
      <c r="E7" s="6">
        <v>6.37</v>
      </c>
      <c r="F7" s="18">
        <f>D7+E7</f>
        <v>38.22</v>
      </c>
      <c r="G7" t="s">
        <v>10</v>
      </c>
      <c r="H7">
        <v>140144</v>
      </c>
      <c r="I7" t="s">
        <v>28</v>
      </c>
      <c r="J7" s="2" t="s">
        <v>17</v>
      </c>
    </row>
    <row r="8" spans="1:10" x14ac:dyDescent="0.25">
      <c r="A8" s="21">
        <v>4</v>
      </c>
      <c r="B8" s="22" t="s">
        <v>19</v>
      </c>
      <c r="C8" s="22" t="s">
        <v>21</v>
      </c>
      <c r="D8" s="23">
        <v>80.400000000000006</v>
      </c>
      <c r="E8" s="23">
        <v>16.079999999999998</v>
      </c>
      <c r="F8" s="24">
        <f>D8+E8</f>
        <v>96.48</v>
      </c>
      <c r="G8" t="s">
        <v>10</v>
      </c>
      <c r="H8">
        <v>84371</v>
      </c>
      <c r="I8" t="s">
        <v>28</v>
      </c>
      <c r="J8" s="2" t="s">
        <v>17</v>
      </c>
    </row>
    <row r="9" spans="1:10" x14ac:dyDescent="0.25">
      <c r="A9" s="14"/>
      <c r="B9" s="15"/>
      <c r="C9" s="15" t="s">
        <v>34</v>
      </c>
      <c r="D9" s="16">
        <v>15</v>
      </c>
      <c r="E9" s="16">
        <f>D9*0.2</f>
        <v>3</v>
      </c>
      <c r="F9" s="25">
        <f>D9+E9</f>
        <v>18</v>
      </c>
      <c r="J9" s="2" t="s">
        <v>36</v>
      </c>
    </row>
    <row r="10" spans="1:10" x14ac:dyDescent="0.25">
      <c r="A10" s="1">
        <v>5</v>
      </c>
      <c r="B10" t="s">
        <v>25</v>
      </c>
      <c r="C10" t="s">
        <v>26</v>
      </c>
      <c r="D10" s="6">
        <v>276.95999999999998</v>
      </c>
      <c r="E10" s="6">
        <v>55.399000000000001</v>
      </c>
      <c r="F10" s="18">
        <f t="shared" ref="F10:F12" si="0">D10+E10</f>
        <v>332.35899999999998</v>
      </c>
      <c r="G10" t="s">
        <v>35</v>
      </c>
      <c r="I10" t="s">
        <v>28</v>
      </c>
      <c r="J10" s="2" t="s">
        <v>36</v>
      </c>
    </row>
    <row r="11" spans="1:10" x14ac:dyDescent="0.25">
      <c r="A11" s="1">
        <v>6</v>
      </c>
      <c r="B11" t="s">
        <v>18</v>
      </c>
      <c r="C11" t="s">
        <v>32</v>
      </c>
      <c r="D11" s="6">
        <v>482.2</v>
      </c>
      <c r="E11" s="6">
        <v>96.44</v>
      </c>
      <c r="F11" s="18">
        <f t="shared" si="0"/>
        <v>578.64</v>
      </c>
      <c r="G11" t="s">
        <v>29</v>
      </c>
      <c r="J11" s="2" t="s">
        <v>36</v>
      </c>
    </row>
    <row r="12" spans="1:10" ht="15.75" thickBot="1" x14ac:dyDescent="0.3">
      <c r="A12" s="11">
        <v>7</v>
      </c>
      <c r="B12" s="9" t="s">
        <v>22</v>
      </c>
      <c r="C12" s="9" t="s">
        <v>23</v>
      </c>
      <c r="D12" s="10">
        <v>714.99</v>
      </c>
      <c r="E12" s="10">
        <v>143</v>
      </c>
      <c r="F12" s="19">
        <f t="shared" si="0"/>
        <v>857.99</v>
      </c>
      <c r="G12" s="9" t="s">
        <v>10</v>
      </c>
      <c r="H12" s="9" t="s">
        <v>24</v>
      </c>
      <c r="I12" s="9" t="s">
        <v>28</v>
      </c>
      <c r="J12" s="12" t="s">
        <v>17</v>
      </c>
    </row>
    <row r="13" spans="1:10" x14ac:dyDescent="0.25">
      <c r="A13" s="1">
        <v>8</v>
      </c>
      <c r="B13" t="s">
        <v>39</v>
      </c>
      <c r="C13" t="s">
        <v>38</v>
      </c>
      <c r="D13" s="6">
        <v>82</v>
      </c>
      <c r="E13" s="6">
        <v>16.399999999999999</v>
      </c>
      <c r="F13" s="18">
        <v>98.4</v>
      </c>
      <c r="G13" t="s">
        <v>40</v>
      </c>
      <c r="I13" t="s">
        <v>28</v>
      </c>
      <c r="J13" s="2" t="s">
        <v>17</v>
      </c>
    </row>
    <row r="14" spans="1:10" x14ac:dyDescent="0.25">
      <c r="A14" s="1">
        <v>9</v>
      </c>
      <c r="B14" t="s">
        <v>19</v>
      </c>
      <c r="C14" t="s">
        <v>41</v>
      </c>
      <c r="D14" s="6">
        <v>127.09</v>
      </c>
      <c r="E14" s="6">
        <v>25.42</v>
      </c>
      <c r="F14" s="18">
        <v>152.51</v>
      </c>
      <c r="G14" t="s">
        <v>47</v>
      </c>
      <c r="I14" t="s">
        <v>28</v>
      </c>
      <c r="J14" s="2" t="s">
        <v>36</v>
      </c>
    </row>
    <row r="15" spans="1:10" x14ac:dyDescent="0.25">
      <c r="A15" s="1">
        <v>10</v>
      </c>
      <c r="B15" t="s">
        <v>18</v>
      </c>
      <c r="C15" t="s">
        <v>20</v>
      </c>
      <c r="D15" s="6">
        <v>31.85</v>
      </c>
      <c r="E15" s="6">
        <v>7.75</v>
      </c>
      <c r="F15" s="18">
        <v>38.22</v>
      </c>
      <c r="G15" s="13" t="s">
        <v>48</v>
      </c>
      <c r="H15" t="s">
        <v>42</v>
      </c>
      <c r="I15" t="s">
        <v>28</v>
      </c>
      <c r="J15" s="2" t="s">
        <v>36</v>
      </c>
    </row>
    <row r="16" spans="1:10" x14ac:dyDescent="0.25">
      <c r="A16" s="21">
        <v>11</v>
      </c>
      <c r="B16" s="22" t="s">
        <v>14</v>
      </c>
      <c r="C16" s="22" t="s">
        <v>43</v>
      </c>
      <c r="D16" s="23"/>
      <c r="E16" s="23"/>
      <c r="F16" s="24"/>
      <c r="G16" s="13"/>
      <c r="I16" t="s">
        <v>28</v>
      </c>
      <c r="J16" s="2"/>
    </row>
    <row r="17" spans="1:10" x14ac:dyDescent="0.25">
      <c r="A17" s="1"/>
      <c r="C17" t="s">
        <v>44</v>
      </c>
      <c r="D17" s="6"/>
      <c r="E17" s="6"/>
      <c r="F17" s="18"/>
      <c r="G17" s="13"/>
      <c r="I17" t="s">
        <v>28</v>
      </c>
      <c r="J17" s="2"/>
    </row>
    <row r="18" spans="1:10" x14ac:dyDescent="0.25">
      <c r="A18" s="1"/>
      <c r="C18" t="s">
        <v>45</v>
      </c>
      <c r="D18" s="6">
        <v>65.77</v>
      </c>
      <c r="E18" s="6">
        <v>13.16</v>
      </c>
      <c r="F18" s="18">
        <v>78.930000000000007</v>
      </c>
      <c r="G18" s="13" t="s">
        <v>46</v>
      </c>
      <c r="H18">
        <v>460605585</v>
      </c>
      <c r="I18" t="s">
        <v>28</v>
      </c>
      <c r="J18" s="2" t="s">
        <v>17</v>
      </c>
    </row>
    <row r="19" spans="1:10" x14ac:dyDescent="0.25">
      <c r="A19" s="22">
        <v>12</v>
      </c>
      <c r="B19" s="22" t="s">
        <v>14</v>
      </c>
      <c r="C19" s="22" t="s">
        <v>49</v>
      </c>
      <c r="D19" s="23"/>
      <c r="E19" s="23"/>
      <c r="F19" s="24"/>
      <c r="G19" s="13" t="s">
        <v>52</v>
      </c>
      <c r="H19" t="s">
        <v>54</v>
      </c>
      <c r="J19" s="2" t="s">
        <v>17</v>
      </c>
    </row>
    <row r="20" spans="1:10" x14ac:dyDescent="0.25">
      <c r="A20" s="1"/>
      <c r="C20" t="s">
        <v>55</v>
      </c>
      <c r="D20" s="6"/>
      <c r="E20" s="6"/>
      <c r="F20" s="18"/>
      <c r="G20" s="13"/>
      <c r="J20" s="2"/>
    </row>
    <row r="21" spans="1:10" x14ac:dyDescent="0.25">
      <c r="A21" s="1"/>
      <c r="C21" t="s">
        <v>56</v>
      </c>
      <c r="D21" s="6"/>
      <c r="E21" s="6"/>
      <c r="F21" s="18"/>
      <c r="G21" s="13"/>
      <c r="J21" s="2"/>
    </row>
    <row r="22" spans="1:10" x14ac:dyDescent="0.25">
      <c r="A22" s="14"/>
      <c r="B22" s="15"/>
      <c r="C22" s="15" t="s">
        <v>51</v>
      </c>
      <c r="D22" s="16">
        <v>134.44</v>
      </c>
      <c r="E22" s="16">
        <v>26.89</v>
      </c>
      <c r="F22" s="25">
        <v>161.33000000000001</v>
      </c>
      <c r="G22" s="13"/>
      <c r="J22" s="2"/>
    </row>
    <row r="23" spans="1:10" x14ac:dyDescent="0.25">
      <c r="A23" s="1">
        <v>13</v>
      </c>
      <c r="B23" t="s">
        <v>14</v>
      </c>
      <c r="C23" t="s">
        <v>50</v>
      </c>
      <c r="D23" s="6">
        <f>F23/1.2</f>
        <v>34.966666666666669</v>
      </c>
      <c r="E23" s="6">
        <f t="shared" ref="E23:E31" si="1">D23*0.2</f>
        <v>6.9933333333333341</v>
      </c>
      <c r="F23" s="18">
        <v>41.96</v>
      </c>
      <c r="G23" s="13"/>
      <c r="I23" t="s">
        <v>28</v>
      </c>
      <c r="J23" s="2"/>
    </row>
    <row r="24" spans="1:10" x14ac:dyDescent="0.25">
      <c r="A24" s="14"/>
      <c r="B24" s="15"/>
      <c r="C24" s="15" t="s">
        <v>51</v>
      </c>
      <c r="D24" s="16">
        <f>F24/1.2</f>
        <v>21.566666666666666</v>
      </c>
      <c r="E24" s="16">
        <f t="shared" si="1"/>
        <v>4.3133333333333335</v>
      </c>
      <c r="F24" s="25">
        <v>25.88</v>
      </c>
      <c r="G24" t="s">
        <v>52</v>
      </c>
      <c r="H24" t="s">
        <v>53</v>
      </c>
      <c r="I24" t="s">
        <v>28</v>
      </c>
      <c r="J24" s="2" t="s">
        <v>17</v>
      </c>
    </row>
    <row r="25" spans="1:10" x14ac:dyDescent="0.25">
      <c r="A25" s="3">
        <v>14</v>
      </c>
      <c r="B25" s="4" t="s">
        <v>57</v>
      </c>
      <c r="C25" s="4" t="s">
        <v>58</v>
      </c>
      <c r="D25" s="26">
        <v>291.54000000000002</v>
      </c>
      <c r="E25" s="26">
        <f t="shared" si="1"/>
        <v>58.308000000000007</v>
      </c>
      <c r="F25" s="27">
        <f t="shared" ref="F25:F30" si="2">D25+E25</f>
        <v>349.84800000000001</v>
      </c>
      <c r="G25" s="13" t="s">
        <v>63</v>
      </c>
      <c r="I25" t="s">
        <v>28</v>
      </c>
      <c r="J25" s="2" t="s">
        <v>17</v>
      </c>
    </row>
    <row r="26" spans="1:10" x14ac:dyDescent="0.25">
      <c r="A26" s="3">
        <v>15</v>
      </c>
      <c r="B26" s="4" t="s">
        <v>59</v>
      </c>
      <c r="C26" s="4" t="s">
        <v>60</v>
      </c>
      <c r="D26" s="26">
        <v>139</v>
      </c>
      <c r="E26" s="26">
        <f t="shared" si="1"/>
        <v>27.8</v>
      </c>
      <c r="F26" s="27">
        <f t="shared" si="2"/>
        <v>166.8</v>
      </c>
      <c r="G26" s="13" t="s">
        <v>63</v>
      </c>
      <c r="I26" t="s">
        <v>28</v>
      </c>
      <c r="J26" s="2" t="s">
        <v>17</v>
      </c>
    </row>
    <row r="27" spans="1:10" x14ac:dyDescent="0.25">
      <c r="A27" s="3">
        <v>16</v>
      </c>
      <c r="B27" s="4" t="s">
        <v>61</v>
      </c>
      <c r="C27" s="4" t="s">
        <v>62</v>
      </c>
      <c r="D27" s="26">
        <v>29.15</v>
      </c>
      <c r="E27" s="26">
        <f t="shared" si="1"/>
        <v>5.83</v>
      </c>
      <c r="F27" s="27">
        <f t="shared" si="2"/>
        <v>34.979999999999997</v>
      </c>
      <c r="G27" s="13" t="s">
        <v>63</v>
      </c>
      <c r="I27" t="s">
        <v>28</v>
      </c>
      <c r="J27" s="2" t="s">
        <v>17</v>
      </c>
    </row>
    <row r="28" spans="1:10" x14ac:dyDescent="0.25">
      <c r="A28" s="14">
        <v>17</v>
      </c>
      <c r="B28" s="15" t="s">
        <v>59</v>
      </c>
      <c r="C28" s="15" t="s">
        <v>64</v>
      </c>
      <c r="D28" s="16">
        <f>139*5</f>
        <v>695</v>
      </c>
      <c r="E28" s="16">
        <f t="shared" si="1"/>
        <v>139</v>
      </c>
      <c r="F28" s="25">
        <f t="shared" si="2"/>
        <v>834</v>
      </c>
      <c r="G28" s="13" t="s">
        <v>65</v>
      </c>
      <c r="I28" t="s">
        <v>28</v>
      </c>
      <c r="J28" s="2" t="s">
        <v>17</v>
      </c>
    </row>
    <row r="29" spans="1:10" x14ac:dyDescent="0.25">
      <c r="A29" s="3">
        <v>18</v>
      </c>
      <c r="B29" s="4" t="s">
        <v>61</v>
      </c>
      <c r="C29" s="4" t="s">
        <v>66</v>
      </c>
      <c r="D29" s="26">
        <v>187.42</v>
      </c>
      <c r="E29" s="26">
        <f t="shared" si="1"/>
        <v>37.484000000000002</v>
      </c>
      <c r="F29" s="27">
        <f t="shared" si="2"/>
        <v>224.904</v>
      </c>
      <c r="G29" s="13" t="s">
        <v>73</v>
      </c>
      <c r="J29" s="2" t="s">
        <v>70</v>
      </c>
    </row>
    <row r="30" spans="1:10" x14ac:dyDescent="0.25">
      <c r="A30" s="3">
        <v>19</v>
      </c>
      <c r="B30" s="4" t="s">
        <v>67</v>
      </c>
      <c r="C30" s="4" t="s">
        <v>68</v>
      </c>
      <c r="D30" s="26">
        <f>237.78+9</f>
        <v>246.78</v>
      </c>
      <c r="E30" s="26">
        <f t="shared" si="1"/>
        <v>49.356000000000002</v>
      </c>
      <c r="F30" s="27">
        <f t="shared" si="2"/>
        <v>296.13600000000002</v>
      </c>
      <c r="G30" s="13" t="s">
        <v>65</v>
      </c>
      <c r="I30" t="s">
        <v>28</v>
      </c>
      <c r="J30" s="2" t="s">
        <v>69</v>
      </c>
    </row>
    <row r="31" spans="1:10" x14ac:dyDescent="0.25">
      <c r="A31" s="14">
        <v>20</v>
      </c>
      <c r="B31" s="15" t="s">
        <v>71</v>
      </c>
      <c r="C31" s="15" t="s">
        <v>72</v>
      </c>
      <c r="D31" s="16">
        <f>F31/1.2</f>
        <v>184.20833333333334</v>
      </c>
      <c r="E31" s="16">
        <f t="shared" si="1"/>
        <v>36.841666666666669</v>
      </c>
      <c r="F31" s="25">
        <v>221.05</v>
      </c>
      <c r="G31" s="13" t="s">
        <v>73</v>
      </c>
      <c r="J31" s="2" t="s">
        <v>69</v>
      </c>
    </row>
    <row r="32" spans="1:10" x14ac:dyDescent="0.25">
      <c r="A32" s="14"/>
      <c r="B32" s="15"/>
      <c r="C32" s="15"/>
      <c r="D32" s="16"/>
      <c r="E32" s="16"/>
      <c r="F32" s="20"/>
      <c r="G32" s="15"/>
      <c r="H32" s="15"/>
      <c r="I32" s="15"/>
      <c r="J32" s="17"/>
    </row>
    <row r="33" spans="3:6" x14ac:dyDescent="0.25">
      <c r="C33" t="s">
        <v>6</v>
      </c>
      <c r="D33" s="6">
        <f>SUM(D5:D32)</f>
        <v>4026.8316666666669</v>
      </c>
      <c r="E33" s="6">
        <f>SUM(E5:E32)</f>
        <v>806.76933333333341</v>
      </c>
      <c r="F33" s="6">
        <f>SUM(F5:F32)</f>
        <v>4832.2210000000005</v>
      </c>
    </row>
    <row r="34" spans="3:6" x14ac:dyDescent="0.25">
      <c r="D34" s="6"/>
      <c r="E34" s="6"/>
      <c r="F34" s="6"/>
    </row>
    <row r="35" spans="3:6" x14ac:dyDescent="0.25">
      <c r="C35" t="s">
        <v>37</v>
      </c>
      <c r="D35" s="6">
        <v>4802.63</v>
      </c>
      <c r="E35" s="6"/>
      <c r="F35" s="6"/>
    </row>
    <row r="36" spans="3:6" x14ac:dyDescent="0.25">
      <c r="D36" s="6"/>
      <c r="E36" s="6"/>
      <c r="F36" s="6"/>
    </row>
    <row r="37" spans="3:6" x14ac:dyDescent="0.25">
      <c r="C37" t="s">
        <v>33</v>
      </c>
      <c r="D37" s="8">
        <f>D35-D33</f>
        <v>775.79833333333318</v>
      </c>
      <c r="E37" s="6"/>
      <c r="F37" s="6"/>
    </row>
  </sheetData>
  <pageMargins left="0.7" right="0.7" top="0.75" bottom="0.75" header="0.3" footer="0.3"/>
  <pageSetup paperSize="9" scale="78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26eeafea-0f07-42de-be6b-80974d0d0332" xsi:nil="true"/>
    <lcf76f155ced4ddcb4097134ff3c332f xmlns="26eeafea-0f07-42de-be6b-80974d0d0332">
      <Terms xmlns="http://schemas.microsoft.com/office/infopath/2007/PartnerControls"/>
    </lcf76f155ced4ddcb4097134ff3c332f>
    <TaxCatchAll xmlns="41286119-f5f1-43d7-8664-8db0b1cea99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E7031A40E4DD40A8EB1FC00AF3D10A" ma:contentTypeVersion="13" ma:contentTypeDescription="Create a new document." ma:contentTypeScope="" ma:versionID="13d7ff44219ee10e7c1f8c5b04830f16">
  <xsd:schema xmlns:xsd="http://www.w3.org/2001/XMLSchema" xmlns:xs="http://www.w3.org/2001/XMLSchema" xmlns:p="http://schemas.microsoft.com/office/2006/metadata/properties" xmlns:ns2="26eeafea-0f07-42de-be6b-80974d0d0332" xmlns:ns3="41286119-f5f1-43d7-8664-8db0b1cea993" targetNamespace="http://schemas.microsoft.com/office/2006/metadata/properties" ma:root="true" ma:fieldsID="ac5ba1b8841db7e3b409455d3d364e2f" ns2:_="" ns3:_="">
    <xsd:import namespace="26eeafea-0f07-42de-be6b-80974d0d0332"/>
    <xsd:import namespace="41286119-f5f1-43d7-8664-8db0b1cea99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eafea-0f07-42de-be6b-80974d0d033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3ce834eb-cd71-4f87-bf04-d9bb01b23f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86119-f5f1-43d7-8664-8db0b1cea99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a025333-cb7a-4ed3-8d85-cd000b566775}" ma:internalName="TaxCatchAll" ma:showField="CatchAllData" ma:web="41286119-f5f1-43d7-8664-8db0b1cea9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BDBDEF-B22C-40FF-9B09-34C9C4BA69BA}">
  <ds:schemaRefs>
    <ds:schemaRef ds:uri="http://schemas.microsoft.com/office/2006/metadata/properties"/>
    <ds:schemaRef ds:uri="http://schemas.microsoft.com/office/infopath/2007/PartnerControls"/>
    <ds:schemaRef ds:uri="26eeafea-0f07-42de-be6b-80974d0d0332"/>
    <ds:schemaRef ds:uri="41286119-f5f1-43d7-8664-8db0b1cea993"/>
  </ds:schemaRefs>
</ds:datastoreItem>
</file>

<file path=customXml/itemProps2.xml><?xml version="1.0" encoding="utf-8"?>
<ds:datastoreItem xmlns:ds="http://schemas.openxmlformats.org/officeDocument/2006/customXml" ds:itemID="{93DF9AA3-052C-466A-99C5-ABC4855B5A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eafea-0f07-42de-be6b-80974d0d0332"/>
    <ds:schemaRef ds:uri="41286119-f5f1-43d7-8664-8db0b1cea9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F36374-073D-4D96-A962-9BB01067B2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Bembridge Parish Council Clerk</dc:creator>
  <cp:lastModifiedBy>Mark Rochell</cp:lastModifiedBy>
  <cp:lastPrinted>2024-03-28T16:06:01Z</cp:lastPrinted>
  <dcterms:created xsi:type="dcterms:W3CDTF">2022-11-17T11:37:15Z</dcterms:created>
  <dcterms:modified xsi:type="dcterms:W3CDTF">2024-06-05T14:18:02Z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0x0101004FE7031A40E4DD40A8EB1FC00AF3D10A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